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50" yWindow="1035" windowWidth="17400" windowHeight="10875" activeTab="1"/>
  </bookViews>
  <sheets>
    <sheet name="Sheet1" sheetId="1" r:id="rId1"/>
    <sheet name="Sheet2" sheetId="2" r:id="rId2"/>
    <sheet name="Sheet3" sheetId="3" r:id="rId3"/>
  </sheets>
  <definedNames>
    <definedName name="dbcr">Sheet2!#REF!</definedName>
  </definedNames>
  <calcPr calcId="125725"/>
</workbook>
</file>

<file path=xl/calcChain.xml><?xml version="1.0" encoding="utf-8"?>
<calcChain xmlns="http://schemas.openxmlformats.org/spreadsheetml/2006/main">
  <c r="C76" i="2"/>
  <c r="C77"/>
  <c r="B77"/>
  <c r="F81"/>
  <c r="H81" s="1"/>
  <c r="G81"/>
  <c r="H80"/>
  <c r="H79"/>
  <c r="H78"/>
  <c r="H77"/>
  <c r="L76"/>
  <c r="H76"/>
  <c r="L67"/>
  <c r="C68"/>
  <c r="B67"/>
  <c r="F72"/>
  <c r="G72"/>
  <c r="H72"/>
  <c r="H71"/>
  <c r="H70"/>
  <c r="H69"/>
  <c r="H68"/>
  <c r="H67"/>
  <c r="C59"/>
  <c r="C58"/>
  <c r="F63"/>
  <c r="G63"/>
  <c r="H63"/>
  <c r="H62"/>
  <c r="H61"/>
  <c r="H60"/>
  <c r="H59"/>
  <c r="L58"/>
  <c r="H58"/>
  <c r="B50"/>
  <c r="C49"/>
  <c r="F54"/>
  <c r="G54"/>
  <c r="H54" s="1"/>
  <c r="H53"/>
  <c r="H52"/>
  <c r="H51"/>
  <c r="H50"/>
  <c r="L49"/>
  <c r="H49"/>
  <c r="L40"/>
  <c r="C40"/>
  <c r="B41"/>
  <c r="F45"/>
  <c r="G45"/>
  <c r="H45" s="1"/>
  <c r="H44"/>
  <c r="H43"/>
  <c r="H42"/>
  <c r="H41"/>
  <c r="H40"/>
  <c r="L32"/>
  <c r="H36"/>
  <c r="H35"/>
  <c r="H34"/>
  <c r="H33"/>
  <c r="H32"/>
  <c r="B33"/>
  <c r="B32"/>
  <c r="L23"/>
  <c r="H27"/>
  <c r="H26"/>
  <c r="H25"/>
  <c r="H24"/>
  <c r="H23"/>
  <c r="B24"/>
  <c r="B23"/>
  <c r="L14"/>
  <c r="B15"/>
  <c r="C14"/>
  <c r="F19"/>
  <c r="G19"/>
  <c r="H19"/>
  <c r="H18"/>
  <c r="H17"/>
  <c r="H16"/>
  <c r="H15"/>
  <c r="H14"/>
  <c r="L5"/>
  <c r="H6"/>
  <c r="H7"/>
  <c r="H8"/>
  <c r="H9"/>
  <c r="H5"/>
  <c r="G37"/>
  <c r="F37"/>
  <c r="H37"/>
  <c r="G28"/>
  <c r="H28"/>
  <c r="F28"/>
  <c r="H10"/>
  <c r="G10"/>
  <c r="F10"/>
</calcChain>
</file>

<file path=xl/sharedStrings.xml><?xml version="1.0" encoding="utf-8"?>
<sst xmlns="http://schemas.openxmlformats.org/spreadsheetml/2006/main" count="111" uniqueCount="43">
  <si>
    <t>Steps</t>
  </si>
  <si>
    <t>Create Assemblies</t>
  </si>
  <si>
    <t>Bring in stock for all parts (5000 each)</t>
  </si>
  <si>
    <t>Check GL after stocks received</t>
  </si>
  <si>
    <t>previous balance</t>
  </si>
  <si>
    <t>Value of stock added to inventory this exercise</t>
  </si>
  <si>
    <t>DB</t>
  </si>
  <si>
    <t>CR</t>
  </si>
  <si>
    <t>Stock</t>
  </si>
  <si>
    <t>Beg Invt</t>
  </si>
  <si>
    <t>General Ledger</t>
  </si>
  <si>
    <t>Ebal</t>
  </si>
  <si>
    <t>Trial Balance</t>
  </si>
  <si>
    <t>Inventory</t>
  </si>
  <si>
    <t>WIP</t>
  </si>
  <si>
    <t>wip</t>
  </si>
  <si>
    <t>stock</t>
  </si>
  <si>
    <t>cstadj</t>
  </si>
  <si>
    <t>Prod Var</t>
  </si>
  <si>
    <t>Step 4 :Bring in Stock</t>
  </si>
  <si>
    <t>Step 6: Issue to kit for subs</t>
  </si>
  <si>
    <t>Step 7: chg std cost</t>
  </si>
  <si>
    <t>Step 8: Move Subs &gt; FGI</t>
  </si>
  <si>
    <t>Step 9: close kits</t>
  </si>
  <si>
    <t>Step 10: Kit top assy</t>
  </si>
  <si>
    <t>Step 11: Cost Adjustment</t>
  </si>
  <si>
    <t>Step 12: Assy to FGI</t>
  </si>
  <si>
    <t xml:space="preserve">Step 13: Close Kit </t>
  </si>
  <si>
    <t>$150 was issued from stock to Wip as overissued</t>
  </si>
  <si>
    <t>$150 was also the manufacturing variance the credited WIP and debited Prod Variance</t>
  </si>
  <si>
    <t>$14861.25 was the value of the product moved from Wip to FGI</t>
  </si>
  <si>
    <t>$3536.25 was the amount of cost adjustment to remaining inventory</t>
  </si>
  <si>
    <t>$213.75 was the amount of cost adjustments in WIP</t>
  </si>
  <si>
    <t>Both ($3750) were debited to the cost adjustment account</t>
  </si>
  <si>
    <t>The value moved from stock to wip</t>
  </si>
  <si>
    <t>$250 was credited to stock and 350 to variance. Wip was debited for the total amount.</t>
  </si>
  <si>
    <t>$16150 was moved from wip to stock,</t>
  </si>
  <si>
    <t>$33 was the configuration variance</t>
  </si>
  <si>
    <t>$6450 was charged to stock, $1050 to parts in kit.</t>
  </si>
  <si>
    <t>Both were debited to cost adjustment</t>
  </si>
  <si>
    <t>$14467 issued from stock to wip</t>
  </si>
  <si>
    <t>$275000 was the value of material brought in via inventory handling to have to kit.</t>
  </si>
  <si>
    <t>Notice that the inventory value in the GL reports match the inventory value in the production reports if the original credit to beginning inventory is discounted.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</si>
</sst>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164" formatCode="&quot;$&quot;#,##0.00"/>
  </numFmts>
  <fonts count="6"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sz val="8"/>
      <name val="Arial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6" fontId="0" fillId="0" borderId="0" xfId="0" applyNumberForma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164" fontId="0" fillId="0" borderId="0" xfId="0" applyNumberFormat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164" fontId="0" fillId="0" borderId="0" xfId="0" applyNumberFormat="1" applyBorder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3</xdr:row>
      <xdr:rowOff>161925</xdr:rowOff>
    </xdr:from>
    <xdr:to>
      <xdr:col>13</xdr:col>
      <xdr:colOff>447675</xdr:colOff>
      <xdr:row>10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762000"/>
          <a:ext cx="5724525" cy="13620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4</xdr:col>
      <xdr:colOff>180975</xdr:colOff>
      <xdr:row>11</xdr:row>
      <xdr:rowOff>57150</xdr:rowOff>
    </xdr:from>
    <xdr:to>
      <xdr:col>14</xdr:col>
      <xdr:colOff>66675</xdr:colOff>
      <xdr:row>18</xdr:row>
      <xdr:rowOff>47625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276475" y="2314575"/>
          <a:ext cx="6219825" cy="13906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4</xdr:col>
      <xdr:colOff>200025</xdr:colOff>
      <xdr:row>18</xdr:row>
      <xdr:rowOff>123825</xdr:rowOff>
    </xdr:from>
    <xdr:to>
      <xdr:col>14</xdr:col>
      <xdr:colOff>38100</xdr:colOff>
      <xdr:row>24</xdr:row>
      <xdr:rowOff>152400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295525" y="3781425"/>
          <a:ext cx="6172200" cy="122872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4</xdr:col>
      <xdr:colOff>190500</xdr:colOff>
      <xdr:row>25</xdr:row>
      <xdr:rowOff>85725</xdr:rowOff>
    </xdr:from>
    <xdr:to>
      <xdr:col>14</xdr:col>
      <xdr:colOff>76200</xdr:colOff>
      <xdr:row>32</xdr:row>
      <xdr:rowOff>76200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286000" y="5143500"/>
          <a:ext cx="6219825" cy="13906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3</xdr:col>
      <xdr:colOff>19050</xdr:colOff>
      <xdr:row>41</xdr:row>
      <xdr:rowOff>114300</xdr:rowOff>
    </xdr:from>
    <xdr:to>
      <xdr:col>11</xdr:col>
      <xdr:colOff>466725</xdr:colOff>
      <xdr:row>51</xdr:row>
      <xdr:rowOff>66675</xdr:rowOff>
    </xdr:to>
    <xdr:pic>
      <xdr:nvPicPr>
        <xdr:cNvPr id="1030" name="Picture 6" descr="Wor2E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343025" y="8372475"/>
          <a:ext cx="552450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228600</xdr:colOff>
      <xdr:row>52</xdr:row>
      <xdr:rowOff>9525</xdr:rowOff>
    </xdr:from>
    <xdr:to>
      <xdr:col>12</xdr:col>
      <xdr:colOff>66675</xdr:colOff>
      <xdr:row>77</xdr:row>
      <xdr:rowOff>152400</xdr:rowOff>
    </xdr:to>
    <xdr:pic>
      <xdr:nvPicPr>
        <xdr:cNvPr id="1031" name="Picture 7" descr="Wor2EC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552575" y="10467975"/>
          <a:ext cx="5524500" cy="514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209550</xdr:colOff>
      <xdr:row>78</xdr:row>
      <xdr:rowOff>104775</xdr:rowOff>
    </xdr:from>
    <xdr:to>
      <xdr:col>12</xdr:col>
      <xdr:colOff>38100</xdr:colOff>
      <xdr:row>85</xdr:row>
      <xdr:rowOff>47625</xdr:rowOff>
    </xdr:to>
    <xdr:pic>
      <xdr:nvPicPr>
        <xdr:cNvPr id="1032" name="Picture 8" descr="Wor31F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533525" y="15763875"/>
          <a:ext cx="5514975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161925</xdr:colOff>
      <xdr:row>85</xdr:row>
      <xdr:rowOff>95250</xdr:rowOff>
    </xdr:from>
    <xdr:to>
      <xdr:col>12</xdr:col>
      <xdr:colOff>0</xdr:colOff>
      <xdr:row>92</xdr:row>
      <xdr:rowOff>9525</xdr:rowOff>
    </xdr:to>
    <xdr:pic>
      <xdr:nvPicPr>
        <xdr:cNvPr id="1033" name="Picture 9" descr="Wor330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85900" y="17154525"/>
          <a:ext cx="552450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133350</xdr:colOff>
      <xdr:row>92</xdr:row>
      <xdr:rowOff>95250</xdr:rowOff>
    </xdr:from>
    <xdr:to>
      <xdr:col>11</xdr:col>
      <xdr:colOff>581025</xdr:colOff>
      <xdr:row>98</xdr:row>
      <xdr:rowOff>76200</xdr:rowOff>
    </xdr:to>
    <xdr:pic>
      <xdr:nvPicPr>
        <xdr:cNvPr id="1034" name="Picture 10" descr="Wor331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57325" y="18554700"/>
          <a:ext cx="552450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47625</xdr:colOff>
      <xdr:row>51</xdr:row>
      <xdr:rowOff>161925</xdr:rowOff>
    </xdr:from>
    <xdr:to>
      <xdr:col>23</xdr:col>
      <xdr:colOff>400050</xdr:colOff>
      <xdr:row>73</xdr:row>
      <xdr:rowOff>19050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0096500" y="10420350"/>
          <a:ext cx="4619625" cy="425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38100</xdr:colOff>
      <xdr:row>41</xdr:row>
      <xdr:rowOff>104775</xdr:rowOff>
    </xdr:from>
    <xdr:to>
      <xdr:col>23</xdr:col>
      <xdr:colOff>504825</xdr:colOff>
      <xdr:row>50</xdr:row>
      <xdr:rowOff>152400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0086975" y="8362950"/>
          <a:ext cx="4733925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752475</xdr:colOff>
      <xdr:row>80</xdr:row>
      <xdr:rowOff>142875</xdr:rowOff>
    </xdr:from>
    <xdr:to>
      <xdr:col>24</xdr:col>
      <xdr:colOff>0</xdr:colOff>
      <xdr:row>87</xdr:row>
      <xdr:rowOff>19050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182100" y="16202025"/>
          <a:ext cx="57435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Q41"/>
  <sheetViews>
    <sheetView topLeftCell="F25" zoomScale="200" workbookViewId="0">
      <selection activeCell="W98" sqref="W98"/>
    </sheetView>
  </sheetViews>
  <sheetFormatPr defaultRowHeight="15.75"/>
  <cols>
    <col min="2" max="2" width="4.5703125" style="1" customWidth="1"/>
    <col min="3" max="3" width="6.140625" customWidth="1"/>
    <col min="4" max="4" width="11.5703125" bestFit="1" customWidth="1"/>
    <col min="8" max="8" width="9.7109375" bestFit="1" customWidth="1"/>
    <col min="14" max="16" width="12.140625" customWidth="1"/>
  </cols>
  <sheetData>
    <row r="4" spans="1:2" ht="20.25">
      <c r="A4" s="2" t="s">
        <v>0</v>
      </c>
    </row>
    <row r="6" spans="1:2">
      <c r="B6" s="1" t="s">
        <v>1</v>
      </c>
    </row>
    <row r="39" spans="2:17">
      <c r="B39" s="1" t="s">
        <v>2</v>
      </c>
      <c r="M39" s="4" t="s">
        <v>5</v>
      </c>
      <c r="N39" s="3">
        <v>275000</v>
      </c>
      <c r="O39" s="3"/>
      <c r="P39" s="3"/>
    </row>
    <row r="40" spans="2:17">
      <c r="Q40" t="s">
        <v>4</v>
      </c>
    </row>
    <row r="41" spans="2:17">
      <c r="B41" s="1" t="s">
        <v>3</v>
      </c>
    </row>
  </sheetData>
  <phoneticPr fontId="3" type="noConversion"/>
  <pageMargins left="0.75" right="0.75" top="1" bottom="1" header="0.5" footer="0.5"/>
  <pageSetup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M84"/>
  <sheetViews>
    <sheetView tabSelected="1" topLeftCell="A2" workbookViewId="0">
      <pane xSplit="1" ySplit="1" topLeftCell="B75" activePane="bottomRight" state="frozen"/>
      <selection activeCell="A2" sqref="A2"/>
      <selection pane="topRight" activeCell="B2" sqref="B2"/>
      <selection pane="bottomLeft" activeCell="A3" sqref="A3"/>
      <selection pane="bottomRight" activeCell="K89" sqref="K89"/>
    </sheetView>
  </sheetViews>
  <sheetFormatPr defaultRowHeight="12.75"/>
  <cols>
    <col min="1" max="1" width="25.5703125" bestFit="1" customWidth="1"/>
    <col min="2" max="3" width="11.140625" style="7" bestFit="1" customWidth="1"/>
    <col min="4" max="4" width="9.140625" style="7"/>
    <col min="5" max="5" width="3.85546875" style="7" customWidth="1"/>
    <col min="6" max="7" width="11.140625" style="7" bestFit="1" customWidth="1"/>
    <col min="8" max="8" width="11.7109375" style="7" bestFit="1" customWidth="1"/>
    <col min="9" max="9" width="3.5703125" style="7" customWidth="1"/>
    <col min="10" max="10" width="11.140625" style="7" bestFit="1" customWidth="1"/>
    <col min="11" max="11" width="10.140625" style="7" bestFit="1" customWidth="1"/>
    <col min="12" max="12" width="11.140625" style="7" bestFit="1" customWidth="1"/>
  </cols>
  <sheetData>
    <row r="2" spans="1:13">
      <c r="B2" s="7" t="s">
        <v>10</v>
      </c>
      <c r="F2" s="7" t="s">
        <v>12</v>
      </c>
      <c r="J2" s="7" t="s">
        <v>13</v>
      </c>
      <c r="K2" s="7" t="s">
        <v>14</v>
      </c>
    </row>
    <row r="3" spans="1:13">
      <c r="A3" s="5" t="s">
        <v>19</v>
      </c>
    </row>
    <row r="4" spans="1:13" ht="13.5" thickBot="1">
      <c r="B4" s="8" t="s">
        <v>6</v>
      </c>
      <c r="C4" s="9" t="s">
        <v>7</v>
      </c>
      <c r="F4" s="8" t="s">
        <v>6</v>
      </c>
      <c r="G4" s="9" t="s">
        <v>7</v>
      </c>
      <c r="H4" s="7" t="s">
        <v>11</v>
      </c>
    </row>
    <row r="5" spans="1:13" ht="13.5" thickTop="1">
      <c r="A5">
        <v>131</v>
      </c>
      <c r="B5" s="10">
        <v>275000</v>
      </c>
      <c r="C5" s="11"/>
      <c r="D5" s="7" t="s">
        <v>8</v>
      </c>
      <c r="F5" s="10">
        <v>275000</v>
      </c>
      <c r="G5" s="11"/>
      <c r="H5" s="7">
        <f>+F5-G5</f>
        <v>275000</v>
      </c>
      <c r="J5" s="7">
        <v>275000</v>
      </c>
      <c r="K5" s="7">
        <v>0</v>
      </c>
      <c r="L5" s="7">
        <f>+K5+J5</f>
        <v>275000</v>
      </c>
    </row>
    <row r="6" spans="1:13">
      <c r="A6">
        <v>133</v>
      </c>
      <c r="B6" s="10"/>
      <c r="C6" s="11"/>
      <c r="D6" s="7" t="s">
        <v>15</v>
      </c>
      <c r="F6" s="10"/>
      <c r="G6" s="11"/>
      <c r="H6" s="7">
        <f>+F6-G6</f>
        <v>0</v>
      </c>
    </row>
    <row r="7" spans="1:13">
      <c r="A7">
        <v>138</v>
      </c>
      <c r="B7" s="12"/>
      <c r="C7" s="13">
        <v>275000</v>
      </c>
      <c r="D7" s="7" t="s">
        <v>9</v>
      </c>
      <c r="F7" s="12"/>
      <c r="G7" s="13">
        <v>275000</v>
      </c>
      <c r="H7" s="7">
        <f>+F7-G7</f>
        <v>-275000</v>
      </c>
      <c r="M7" t="s">
        <v>41</v>
      </c>
    </row>
    <row r="8" spans="1:13">
      <c r="A8">
        <v>516</v>
      </c>
      <c r="B8" s="10"/>
      <c r="C8" s="11"/>
      <c r="D8" s="7" t="s">
        <v>18</v>
      </c>
      <c r="F8" s="10"/>
      <c r="G8" s="11"/>
      <c r="H8" s="7">
        <f>+F8-G8</f>
        <v>0</v>
      </c>
    </row>
    <row r="9" spans="1:13" ht="13.5" thickBot="1">
      <c r="A9">
        <v>541</v>
      </c>
      <c r="B9" s="10"/>
      <c r="C9" s="11"/>
      <c r="D9" s="7" t="s">
        <v>17</v>
      </c>
      <c r="F9" s="14"/>
      <c r="G9" s="15"/>
      <c r="H9" s="7">
        <f>+F9-G9</f>
        <v>0</v>
      </c>
    </row>
    <row r="10" spans="1:13" ht="13.5" thickTop="1">
      <c r="F10" s="16">
        <f>+SUM(F5:F9)</f>
        <v>275000</v>
      </c>
      <c r="G10" s="16">
        <f>+SUM(G5:G9)</f>
        <v>275000</v>
      </c>
      <c r="H10" s="7">
        <f>+SUM(H5:H9)</f>
        <v>0</v>
      </c>
    </row>
    <row r="13" spans="1:13" ht="13.5" thickBot="1">
      <c r="A13" s="5" t="s">
        <v>20</v>
      </c>
      <c r="B13" s="8" t="s">
        <v>6</v>
      </c>
      <c r="C13" s="9" t="s">
        <v>7</v>
      </c>
      <c r="F13" s="8" t="s">
        <v>6</v>
      </c>
      <c r="G13" s="9" t="s">
        <v>7</v>
      </c>
    </row>
    <row r="14" spans="1:13" ht="13.5" thickTop="1">
      <c r="A14">
        <v>131</v>
      </c>
      <c r="B14" s="10"/>
      <c r="C14" s="11">
        <f>+G14+G5</f>
        <v>14467</v>
      </c>
      <c r="D14" s="7" t="s">
        <v>16</v>
      </c>
      <c r="F14" s="10">
        <v>275000</v>
      </c>
      <c r="G14" s="11">
        <v>14467</v>
      </c>
      <c r="H14" s="7">
        <f t="shared" ref="H14:H19" si="0">+F14-G14</f>
        <v>260533</v>
      </c>
      <c r="J14" s="7">
        <v>260533</v>
      </c>
      <c r="K14" s="7">
        <v>14467</v>
      </c>
      <c r="L14" s="7">
        <f>+K14+J14</f>
        <v>275000</v>
      </c>
    </row>
    <row r="15" spans="1:13">
      <c r="A15">
        <v>133</v>
      </c>
      <c r="B15" s="10">
        <f>+F15+F6</f>
        <v>14467</v>
      </c>
      <c r="C15" s="11"/>
      <c r="D15" s="7" t="s">
        <v>15</v>
      </c>
      <c r="F15" s="10">
        <v>14467</v>
      </c>
      <c r="G15" s="11"/>
      <c r="H15" s="7">
        <f t="shared" si="0"/>
        <v>14467</v>
      </c>
      <c r="M15" t="s">
        <v>40</v>
      </c>
    </row>
    <row r="16" spans="1:13">
      <c r="A16">
        <v>138</v>
      </c>
      <c r="B16" s="12"/>
      <c r="C16" s="13"/>
      <c r="D16" s="7" t="s">
        <v>9</v>
      </c>
      <c r="F16" s="12"/>
      <c r="G16" s="13">
        <v>275000</v>
      </c>
      <c r="H16" s="7">
        <f t="shared" si="0"/>
        <v>-275000</v>
      </c>
    </row>
    <row r="17" spans="1:13">
      <c r="A17">
        <v>516</v>
      </c>
      <c r="B17" s="10"/>
      <c r="C17" s="11"/>
      <c r="D17" s="7" t="s">
        <v>18</v>
      </c>
      <c r="F17" s="10"/>
      <c r="G17" s="11"/>
      <c r="H17" s="7">
        <f t="shared" si="0"/>
        <v>0</v>
      </c>
    </row>
    <row r="18" spans="1:13" ht="13.5" thickBot="1">
      <c r="A18">
        <v>541</v>
      </c>
      <c r="B18" s="10"/>
      <c r="C18" s="11"/>
      <c r="D18" s="7" t="s">
        <v>17</v>
      </c>
      <c r="F18" s="10"/>
      <c r="G18" s="11"/>
      <c r="H18" s="7">
        <f t="shared" si="0"/>
        <v>0</v>
      </c>
    </row>
    <row r="19" spans="1:13" ht="13.5" thickTop="1">
      <c r="F19" s="16">
        <f>+SUM(F14:F18)</f>
        <v>289467</v>
      </c>
      <c r="G19" s="16">
        <f>+SUM(G14:G18)</f>
        <v>289467</v>
      </c>
      <c r="H19" s="7">
        <f t="shared" si="0"/>
        <v>0</v>
      </c>
    </row>
    <row r="20" spans="1:13">
      <c r="F20" s="17"/>
    </row>
    <row r="22" spans="1:13" ht="13.5" thickBot="1">
      <c r="A22" s="5" t="s">
        <v>21</v>
      </c>
      <c r="B22" s="8" t="s">
        <v>6</v>
      </c>
      <c r="C22" s="9" t="s">
        <v>7</v>
      </c>
      <c r="F22" s="8" t="s">
        <v>6</v>
      </c>
      <c r="G22" s="9" t="s">
        <v>7</v>
      </c>
    </row>
    <row r="23" spans="1:13" ht="13.5" thickTop="1">
      <c r="A23">
        <v>131</v>
      </c>
      <c r="B23" s="10">
        <f>+F23-F14</f>
        <v>6450</v>
      </c>
      <c r="C23" s="11"/>
      <c r="D23" s="7" t="s">
        <v>16</v>
      </c>
      <c r="F23" s="10">
        <v>281450</v>
      </c>
      <c r="G23" s="11">
        <v>14467</v>
      </c>
      <c r="H23" s="7">
        <f>+F23-G23</f>
        <v>266983</v>
      </c>
      <c r="J23" s="7">
        <v>266983</v>
      </c>
      <c r="K23" s="7">
        <v>15517</v>
      </c>
      <c r="L23" s="7">
        <f>+K23+J23</f>
        <v>282500</v>
      </c>
    </row>
    <row r="24" spans="1:13">
      <c r="A24">
        <v>133</v>
      </c>
      <c r="B24" s="10">
        <f>+F24-F15</f>
        <v>1050</v>
      </c>
      <c r="C24" s="11"/>
      <c r="D24" s="7" t="s">
        <v>15</v>
      </c>
      <c r="F24" s="10">
        <v>15517</v>
      </c>
      <c r="G24" s="11"/>
      <c r="H24" s="7">
        <f>+F24-G24</f>
        <v>15517</v>
      </c>
      <c r="M24" t="s">
        <v>38</v>
      </c>
    </row>
    <row r="25" spans="1:13">
      <c r="A25">
        <v>138</v>
      </c>
      <c r="B25" s="12"/>
      <c r="C25" s="13"/>
      <c r="D25" s="7" t="s">
        <v>9</v>
      </c>
      <c r="F25" s="12"/>
      <c r="G25" s="13">
        <v>275000</v>
      </c>
      <c r="H25" s="7">
        <f>+F25-G25</f>
        <v>-275000</v>
      </c>
      <c r="M25" t="s">
        <v>39</v>
      </c>
    </row>
    <row r="26" spans="1:13">
      <c r="A26">
        <v>516</v>
      </c>
      <c r="B26" s="10"/>
      <c r="C26" s="11"/>
      <c r="D26" s="7" t="s">
        <v>18</v>
      </c>
      <c r="F26" s="10"/>
      <c r="G26" s="11"/>
      <c r="H26" s="7">
        <f>+F26-G26</f>
        <v>0</v>
      </c>
    </row>
    <row r="27" spans="1:13" ht="13.5" thickBot="1">
      <c r="A27">
        <v>541</v>
      </c>
      <c r="B27" s="10"/>
      <c r="C27" s="11">
        <v>7500</v>
      </c>
      <c r="D27" s="7" t="s">
        <v>17</v>
      </c>
      <c r="F27" s="10"/>
      <c r="G27" s="11">
        <v>7500</v>
      </c>
      <c r="H27" s="7">
        <f>+F27-G27</f>
        <v>-7500</v>
      </c>
    </row>
    <row r="28" spans="1:13" ht="13.5" thickTop="1">
      <c r="F28" s="16">
        <f>+SUM(F23:F27)</f>
        <v>296967</v>
      </c>
      <c r="G28" s="16">
        <f>+SUM(G23:G27)</f>
        <v>296967</v>
      </c>
      <c r="H28" s="16">
        <f>+SUM(H23:H27)</f>
        <v>0</v>
      </c>
    </row>
    <row r="29" spans="1:13">
      <c r="F29" s="17"/>
      <c r="G29" s="17"/>
      <c r="H29" s="17"/>
    </row>
    <row r="31" spans="1:13" ht="13.5" thickBot="1">
      <c r="A31" s="6" t="s">
        <v>22</v>
      </c>
      <c r="B31" s="8" t="s">
        <v>6</v>
      </c>
      <c r="C31" s="9" t="s">
        <v>7</v>
      </c>
      <c r="F31" s="8" t="s">
        <v>6</v>
      </c>
      <c r="G31" s="9" t="s">
        <v>7</v>
      </c>
    </row>
    <row r="32" spans="1:13" ht="13.5" thickTop="1">
      <c r="A32">
        <v>131</v>
      </c>
      <c r="B32" s="10">
        <f>+F32-F23</f>
        <v>16150</v>
      </c>
      <c r="C32" s="11"/>
      <c r="D32" s="7" t="s">
        <v>16</v>
      </c>
      <c r="F32" s="10">
        <v>297600</v>
      </c>
      <c r="G32" s="11">
        <v>14467</v>
      </c>
      <c r="H32" s="7">
        <f>+F32-G32</f>
        <v>283133</v>
      </c>
      <c r="J32" s="7">
        <v>266983</v>
      </c>
      <c r="K32" s="7">
        <v>0</v>
      </c>
      <c r="L32" s="7">
        <f>+K32+J32</f>
        <v>266983</v>
      </c>
    </row>
    <row r="33" spans="1:13">
      <c r="A33">
        <v>133</v>
      </c>
      <c r="B33" s="10">
        <f>+F33-F24</f>
        <v>33</v>
      </c>
      <c r="C33" s="11">
        <v>16150</v>
      </c>
      <c r="D33" s="7" t="s">
        <v>15</v>
      </c>
      <c r="F33" s="10">
        <v>15550</v>
      </c>
      <c r="G33" s="11">
        <v>16150</v>
      </c>
      <c r="H33" s="7">
        <f>+F33-G33</f>
        <v>-600</v>
      </c>
      <c r="M33" t="s">
        <v>36</v>
      </c>
    </row>
    <row r="34" spans="1:13">
      <c r="A34">
        <v>138</v>
      </c>
      <c r="B34" s="10"/>
      <c r="C34" s="11"/>
      <c r="D34" s="7" t="s">
        <v>9</v>
      </c>
      <c r="F34" s="10"/>
      <c r="G34" s="11">
        <v>275000</v>
      </c>
      <c r="H34" s="7">
        <f>+F34-G34</f>
        <v>-275000</v>
      </c>
      <c r="M34" t="s">
        <v>37</v>
      </c>
    </row>
    <row r="35" spans="1:13">
      <c r="A35">
        <v>516</v>
      </c>
      <c r="B35" s="10"/>
      <c r="C35" s="11"/>
      <c r="D35" s="7" t="s">
        <v>18</v>
      </c>
      <c r="F35" s="10"/>
      <c r="G35" s="11"/>
      <c r="H35" s="7">
        <f>+F35-G35</f>
        <v>0</v>
      </c>
    </row>
    <row r="36" spans="1:13" ht="13.5" thickBot="1">
      <c r="A36">
        <v>541</v>
      </c>
      <c r="B36" s="10"/>
      <c r="C36" s="11">
        <v>33</v>
      </c>
      <c r="D36" s="7" t="s">
        <v>17</v>
      </c>
      <c r="F36" s="10"/>
      <c r="G36" s="11">
        <v>7533</v>
      </c>
      <c r="H36" s="7">
        <f>+F36-G36</f>
        <v>-7533</v>
      </c>
    </row>
    <row r="37" spans="1:13" ht="13.5" thickTop="1">
      <c r="F37" s="16">
        <f>+SUM(F32:F36)</f>
        <v>313150</v>
      </c>
      <c r="G37" s="16">
        <f>+SUM(G32:G36)</f>
        <v>313150</v>
      </c>
      <c r="H37" s="16">
        <f>+G37-F37</f>
        <v>0</v>
      </c>
    </row>
    <row r="39" spans="1:13" ht="13.5" thickBot="1">
      <c r="A39" s="5" t="s">
        <v>23</v>
      </c>
      <c r="B39" s="8" t="s">
        <v>6</v>
      </c>
      <c r="C39" s="9" t="s">
        <v>7</v>
      </c>
      <c r="F39" s="8" t="s">
        <v>6</v>
      </c>
      <c r="G39" s="9" t="s">
        <v>7</v>
      </c>
    </row>
    <row r="40" spans="1:13" ht="13.5" thickTop="1">
      <c r="A40">
        <v>131</v>
      </c>
      <c r="B40" s="14"/>
      <c r="C40" s="15">
        <f>+G40-G32</f>
        <v>250</v>
      </c>
      <c r="D40" s="7" t="s">
        <v>16</v>
      </c>
      <c r="F40" s="14">
        <v>297600</v>
      </c>
      <c r="G40" s="15">
        <v>14717</v>
      </c>
      <c r="H40" s="7">
        <f t="shared" ref="H40:H45" si="1">+F40-G40</f>
        <v>282883</v>
      </c>
      <c r="J40" s="7">
        <v>282883</v>
      </c>
      <c r="K40" s="7">
        <v>0</v>
      </c>
      <c r="L40" s="7">
        <f>+K40+J40</f>
        <v>282883</v>
      </c>
    </row>
    <row r="41" spans="1:13">
      <c r="A41">
        <v>133</v>
      </c>
      <c r="B41" s="10">
        <f>+F41-F33</f>
        <v>600</v>
      </c>
      <c r="C41" s="11"/>
      <c r="D41" s="7" t="s">
        <v>15</v>
      </c>
      <c r="F41" s="10">
        <v>16150</v>
      </c>
      <c r="G41" s="11">
        <v>16150</v>
      </c>
      <c r="H41" s="7">
        <f t="shared" si="1"/>
        <v>0</v>
      </c>
      <c r="M41" t="s">
        <v>35</v>
      </c>
    </row>
    <row r="42" spans="1:13">
      <c r="A42">
        <v>138</v>
      </c>
      <c r="B42" s="10"/>
      <c r="C42" s="11"/>
      <c r="D42" s="7" t="s">
        <v>9</v>
      </c>
      <c r="F42" s="10"/>
      <c r="G42" s="11">
        <v>275000</v>
      </c>
      <c r="H42" s="7">
        <f t="shared" si="1"/>
        <v>-275000</v>
      </c>
    </row>
    <row r="43" spans="1:13">
      <c r="A43">
        <v>516</v>
      </c>
      <c r="B43" s="10"/>
      <c r="C43" s="11">
        <v>350</v>
      </c>
      <c r="D43" s="7" t="s">
        <v>18</v>
      </c>
      <c r="F43" s="10"/>
      <c r="G43" s="11">
        <v>350</v>
      </c>
      <c r="H43" s="7">
        <f t="shared" si="1"/>
        <v>-350</v>
      </c>
    </row>
    <row r="44" spans="1:13" ht="13.5" thickBot="1">
      <c r="A44">
        <v>541</v>
      </c>
      <c r="B44" s="10"/>
      <c r="C44" s="11"/>
      <c r="D44" s="7" t="s">
        <v>17</v>
      </c>
      <c r="F44" s="10"/>
      <c r="G44" s="11">
        <v>7533</v>
      </c>
      <c r="H44" s="7">
        <f t="shared" si="1"/>
        <v>-7533</v>
      </c>
    </row>
    <row r="45" spans="1:13" ht="13.5" thickTop="1">
      <c r="F45" s="16">
        <f>+SUM(F40:F44)</f>
        <v>313750</v>
      </c>
      <c r="G45" s="16">
        <f>+SUM(G40:G44)</f>
        <v>313750</v>
      </c>
      <c r="H45" s="7">
        <f t="shared" si="1"/>
        <v>0</v>
      </c>
    </row>
    <row r="48" spans="1:13" ht="13.5" thickBot="1">
      <c r="A48" s="5" t="s">
        <v>24</v>
      </c>
      <c r="B48" s="8" t="s">
        <v>6</v>
      </c>
      <c r="C48" s="9" t="s">
        <v>7</v>
      </c>
      <c r="F48" s="8" t="s">
        <v>6</v>
      </c>
      <c r="G48" s="9" t="s">
        <v>7</v>
      </c>
    </row>
    <row r="49" spans="1:13" ht="13.5" thickTop="1">
      <c r="A49">
        <v>131</v>
      </c>
      <c r="B49" s="14"/>
      <c r="C49" s="15">
        <f>+G49-G40</f>
        <v>15075</v>
      </c>
      <c r="D49" s="7" t="s">
        <v>16</v>
      </c>
      <c r="F49" s="14">
        <v>297600</v>
      </c>
      <c r="G49" s="15">
        <v>29792</v>
      </c>
      <c r="H49" s="7">
        <f t="shared" ref="H49:H54" si="2">+F49-G49</f>
        <v>267808</v>
      </c>
      <c r="J49" s="7">
        <v>267808</v>
      </c>
      <c r="K49" s="7">
        <v>15075</v>
      </c>
      <c r="L49" s="7">
        <f>+K49+J49</f>
        <v>282883</v>
      </c>
    </row>
    <row r="50" spans="1:13">
      <c r="A50">
        <v>133</v>
      </c>
      <c r="B50" s="10">
        <f>+F50-F41</f>
        <v>15075</v>
      </c>
      <c r="C50" s="11"/>
      <c r="D50" s="7" t="s">
        <v>15</v>
      </c>
      <c r="F50" s="10">
        <v>31225</v>
      </c>
      <c r="G50" s="11">
        <v>16150</v>
      </c>
      <c r="H50" s="7">
        <f t="shared" si="2"/>
        <v>15075</v>
      </c>
      <c r="M50" t="s">
        <v>34</v>
      </c>
    </row>
    <row r="51" spans="1:13">
      <c r="A51">
        <v>138</v>
      </c>
      <c r="B51" s="10"/>
      <c r="C51" s="11"/>
      <c r="D51" s="7" t="s">
        <v>9</v>
      </c>
      <c r="F51" s="10"/>
      <c r="G51" s="11">
        <v>275000</v>
      </c>
      <c r="H51" s="7">
        <f t="shared" si="2"/>
        <v>-275000</v>
      </c>
    </row>
    <row r="52" spans="1:13">
      <c r="A52">
        <v>516</v>
      </c>
      <c r="B52" s="10"/>
      <c r="C52" s="11"/>
      <c r="D52" s="7" t="s">
        <v>18</v>
      </c>
      <c r="F52" s="10"/>
      <c r="G52" s="11">
        <v>350</v>
      </c>
      <c r="H52" s="7">
        <f t="shared" si="2"/>
        <v>-350</v>
      </c>
    </row>
    <row r="53" spans="1:13" ht="13.5" thickBot="1">
      <c r="A53">
        <v>541</v>
      </c>
      <c r="B53" s="10"/>
      <c r="C53" s="11"/>
      <c r="D53" s="7" t="s">
        <v>17</v>
      </c>
      <c r="F53" s="10"/>
      <c r="G53" s="11">
        <v>7533</v>
      </c>
      <c r="H53" s="7">
        <f t="shared" si="2"/>
        <v>-7533</v>
      </c>
    </row>
    <row r="54" spans="1:13" ht="13.5" thickTop="1">
      <c r="F54" s="16">
        <f>+SUM(F49:F53)</f>
        <v>328825</v>
      </c>
      <c r="G54" s="16">
        <f>+SUM(G49:G53)</f>
        <v>328825</v>
      </c>
      <c r="H54" s="7">
        <f t="shared" si="2"/>
        <v>0</v>
      </c>
    </row>
    <row r="57" spans="1:13" ht="13.5" thickBot="1">
      <c r="A57" s="5" t="s">
        <v>25</v>
      </c>
      <c r="B57" s="8" t="s">
        <v>6</v>
      </c>
      <c r="C57" s="9" t="s">
        <v>7</v>
      </c>
      <c r="F57" s="8" t="s">
        <v>6</v>
      </c>
      <c r="G57" s="9" t="s">
        <v>7</v>
      </c>
    </row>
    <row r="58" spans="1:13" ht="13.5" thickTop="1">
      <c r="A58">
        <v>131</v>
      </c>
      <c r="B58" s="14"/>
      <c r="C58" s="15">
        <f>+G58-G49</f>
        <v>3536.25</v>
      </c>
      <c r="F58" s="14">
        <v>297600</v>
      </c>
      <c r="G58" s="15">
        <v>33328.25</v>
      </c>
      <c r="H58" s="7">
        <f t="shared" ref="H58:H63" si="3">+F58-G58</f>
        <v>264271.75</v>
      </c>
      <c r="J58" s="7">
        <v>264271.75</v>
      </c>
      <c r="K58" s="7">
        <v>14861.25</v>
      </c>
      <c r="L58" s="7">
        <f>+K58+J58</f>
        <v>279133</v>
      </c>
    </row>
    <row r="59" spans="1:13">
      <c r="A59">
        <v>133</v>
      </c>
      <c r="B59" s="10"/>
      <c r="C59" s="11">
        <f>+G59-G50</f>
        <v>213.75</v>
      </c>
      <c r="F59" s="10">
        <v>31225</v>
      </c>
      <c r="G59" s="11">
        <v>16363.75</v>
      </c>
      <c r="H59" s="7">
        <f t="shared" si="3"/>
        <v>14861.25</v>
      </c>
      <c r="M59" t="s">
        <v>31</v>
      </c>
    </row>
    <row r="60" spans="1:13">
      <c r="A60">
        <v>138</v>
      </c>
      <c r="B60" s="10"/>
      <c r="C60" s="11"/>
      <c r="F60" s="10"/>
      <c r="G60" s="11">
        <v>275000</v>
      </c>
      <c r="H60" s="7">
        <f t="shared" si="3"/>
        <v>-275000</v>
      </c>
      <c r="M60" t="s">
        <v>32</v>
      </c>
    </row>
    <row r="61" spans="1:13">
      <c r="A61">
        <v>516</v>
      </c>
      <c r="B61" s="10"/>
      <c r="C61" s="11"/>
      <c r="F61" s="10"/>
      <c r="G61" s="11">
        <v>350</v>
      </c>
      <c r="H61" s="7">
        <f t="shared" si="3"/>
        <v>-350</v>
      </c>
      <c r="M61" t="s">
        <v>33</v>
      </c>
    </row>
    <row r="62" spans="1:13" ht="13.5" thickBot="1">
      <c r="A62">
        <v>541</v>
      </c>
      <c r="B62" s="10">
        <v>3750</v>
      </c>
      <c r="C62" s="11"/>
      <c r="F62" s="10">
        <v>3750</v>
      </c>
      <c r="G62" s="11">
        <v>7533</v>
      </c>
      <c r="H62" s="7">
        <f t="shared" si="3"/>
        <v>-3783</v>
      </c>
    </row>
    <row r="63" spans="1:13" ht="13.5" thickTop="1">
      <c r="F63" s="16">
        <f>+SUM(F58:F62)</f>
        <v>332575</v>
      </c>
      <c r="G63" s="16">
        <f>+SUM(G58:G62)</f>
        <v>332575</v>
      </c>
      <c r="H63" s="7">
        <f t="shared" si="3"/>
        <v>0</v>
      </c>
    </row>
    <row r="66" spans="1:13" ht="13.5" thickBot="1">
      <c r="A66" s="5" t="s">
        <v>26</v>
      </c>
      <c r="B66" s="8" t="s">
        <v>6</v>
      </c>
      <c r="C66" s="9" t="s">
        <v>7</v>
      </c>
      <c r="F66" s="8" t="s">
        <v>6</v>
      </c>
      <c r="G66" s="9" t="s">
        <v>7</v>
      </c>
    </row>
    <row r="67" spans="1:13" ht="13.5" thickTop="1">
      <c r="A67">
        <v>131</v>
      </c>
      <c r="B67" s="14">
        <f>+F67-F58</f>
        <v>14861.25</v>
      </c>
      <c r="C67" s="15"/>
      <c r="D67" s="7" t="s">
        <v>16</v>
      </c>
      <c r="F67" s="14">
        <v>312461.25</v>
      </c>
      <c r="G67" s="15">
        <v>33328.25</v>
      </c>
      <c r="H67" s="7">
        <f t="shared" ref="H67:H72" si="4">+F67-G67</f>
        <v>279133</v>
      </c>
      <c r="J67" s="7">
        <v>279133</v>
      </c>
      <c r="K67" s="7">
        <v>0</v>
      </c>
      <c r="L67" s="7">
        <f>+K67+J67</f>
        <v>279133</v>
      </c>
    </row>
    <row r="68" spans="1:13">
      <c r="A68">
        <v>133</v>
      </c>
      <c r="B68" s="10"/>
      <c r="C68" s="11">
        <f>+G68-G59</f>
        <v>14861.25</v>
      </c>
      <c r="D68" s="7" t="s">
        <v>15</v>
      </c>
      <c r="F68" s="10">
        <v>31225</v>
      </c>
      <c r="G68" s="11">
        <v>31225</v>
      </c>
      <c r="H68" s="7">
        <f t="shared" si="4"/>
        <v>0</v>
      </c>
      <c r="M68" t="s">
        <v>30</v>
      </c>
    </row>
    <row r="69" spans="1:13">
      <c r="A69">
        <v>138</v>
      </c>
      <c r="B69" s="10"/>
      <c r="C69" s="11"/>
      <c r="D69" s="7" t="s">
        <v>9</v>
      </c>
      <c r="F69" s="10"/>
      <c r="G69" s="11">
        <v>275000</v>
      </c>
      <c r="H69" s="7">
        <f t="shared" si="4"/>
        <v>-275000</v>
      </c>
    </row>
    <row r="70" spans="1:13">
      <c r="A70">
        <v>516</v>
      </c>
      <c r="B70" s="10"/>
      <c r="C70" s="11"/>
      <c r="D70" s="7" t="s">
        <v>18</v>
      </c>
      <c r="F70" s="10"/>
      <c r="G70" s="11">
        <v>350</v>
      </c>
      <c r="H70" s="7">
        <f t="shared" si="4"/>
        <v>-350</v>
      </c>
    </row>
    <row r="71" spans="1:13" ht="13.5" thickBot="1">
      <c r="A71">
        <v>541</v>
      </c>
      <c r="B71" s="10"/>
      <c r="C71" s="11"/>
      <c r="D71" s="7" t="s">
        <v>17</v>
      </c>
      <c r="F71" s="10">
        <v>3750</v>
      </c>
      <c r="G71" s="11">
        <v>7533</v>
      </c>
      <c r="H71" s="7">
        <f t="shared" si="4"/>
        <v>-3783</v>
      </c>
    </row>
    <row r="72" spans="1:13" ht="13.5" thickTop="1">
      <c r="F72" s="16">
        <f>+SUM(F67:F71)</f>
        <v>347436.25</v>
      </c>
      <c r="G72" s="16">
        <f>+SUM(G67:G71)</f>
        <v>347436.25</v>
      </c>
      <c r="H72" s="7">
        <f t="shared" si="4"/>
        <v>0</v>
      </c>
    </row>
    <row r="75" spans="1:13" ht="13.5" thickBot="1">
      <c r="A75" s="5" t="s">
        <v>27</v>
      </c>
      <c r="B75" s="8" t="s">
        <v>6</v>
      </c>
      <c r="C75" s="9" t="s">
        <v>7</v>
      </c>
      <c r="F75" s="8" t="s">
        <v>6</v>
      </c>
      <c r="G75" s="9" t="s">
        <v>7</v>
      </c>
    </row>
    <row r="76" spans="1:13" ht="13.5" thickTop="1">
      <c r="A76">
        <v>131</v>
      </c>
      <c r="B76" s="14"/>
      <c r="C76" s="15">
        <f>+G76-G67</f>
        <v>150</v>
      </c>
      <c r="D76" s="7" t="s">
        <v>16</v>
      </c>
      <c r="F76" s="14">
        <v>312461.25</v>
      </c>
      <c r="G76" s="15">
        <v>33478.25</v>
      </c>
      <c r="H76" s="7">
        <f t="shared" ref="H76:H81" si="5">+F76-G76</f>
        <v>278983</v>
      </c>
      <c r="J76" s="7">
        <v>278983</v>
      </c>
      <c r="K76" s="7">
        <v>0</v>
      </c>
      <c r="L76" s="7">
        <f>+K76+J76</f>
        <v>278983</v>
      </c>
    </row>
    <row r="77" spans="1:13">
      <c r="A77">
        <v>133</v>
      </c>
      <c r="B77" s="10">
        <f>+F77-F68</f>
        <v>150</v>
      </c>
      <c r="C77" s="11">
        <f>+G77-G68</f>
        <v>150</v>
      </c>
      <c r="D77" s="7" t="s">
        <v>15</v>
      </c>
      <c r="F77" s="10">
        <v>31375</v>
      </c>
      <c r="G77" s="11">
        <v>31375</v>
      </c>
      <c r="H77" s="7">
        <f t="shared" si="5"/>
        <v>0</v>
      </c>
    </row>
    <row r="78" spans="1:13">
      <c r="A78">
        <v>138</v>
      </c>
      <c r="B78" s="10"/>
      <c r="C78" s="11"/>
      <c r="D78" s="7" t="s">
        <v>9</v>
      </c>
      <c r="F78" s="10">
        <v>0</v>
      </c>
      <c r="G78" s="11">
        <v>275000</v>
      </c>
      <c r="H78" s="7">
        <f t="shared" si="5"/>
        <v>-275000</v>
      </c>
      <c r="M78" t="s">
        <v>28</v>
      </c>
    </row>
    <row r="79" spans="1:13">
      <c r="A79">
        <v>516</v>
      </c>
      <c r="B79" s="10">
        <v>150</v>
      </c>
      <c r="C79" s="11"/>
      <c r="D79" s="7" t="s">
        <v>18</v>
      </c>
      <c r="F79" s="10">
        <v>150</v>
      </c>
      <c r="G79" s="11">
        <v>350</v>
      </c>
      <c r="H79" s="7">
        <f t="shared" si="5"/>
        <v>-200</v>
      </c>
      <c r="M79" t="s">
        <v>29</v>
      </c>
    </row>
    <row r="80" spans="1:13" ht="13.5" thickBot="1">
      <c r="A80">
        <v>541</v>
      </c>
      <c r="B80" s="10"/>
      <c r="C80" s="11"/>
      <c r="D80" s="7" t="s">
        <v>17</v>
      </c>
      <c r="F80" s="10">
        <v>3750</v>
      </c>
      <c r="G80" s="11">
        <v>7533</v>
      </c>
      <c r="H80" s="7">
        <f t="shared" si="5"/>
        <v>-3783</v>
      </c>
    </row>
    <row r="81" spans="6:8" ht="13.5" thickTop="1">
      <c r="F81" s="16">
        <f>+SUM(F76:F80)</f>
        <v>347736.25</v>
      </c>
      <c r="G81" s="16">
        <f>+SUM(G76:G80)</f>
        <v>347736.25</v>
      </c>
      <c r="H81" s="7">
        <f t="shared" si="5"/>
        <v>0</v>
      </c>
    </row>
    <row r="84" spans="6:8">
      <c r="H84" s="18" t="s">
        <v>42</v>
      </c>
    </row>
  </sheetData>
  <phoneticPr fontId="3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Jeanette</cp:lastModifiedBy>
  <dcterms:created xsi:type="dcterms:W3CDTF">2008-10-14T21:10:10Z</dcterms:created>
  <dcterms:modified xsi:type="dcterms:W3CDTF">2008-10-16T16:57:11Z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-402382458</vt:i4>
  </property>
  <property fmtid="{D5CDD505-2E9C-101B-9397-08002B2CF9AE}" pid="3" name="_NewReviewCycle">
    <vt:lpwstr/>
  </property>
  <property fmtid="{D5CDD505-2E9C-101B-9397-08002B2CF9AE}" pid="4" name="_EmailSubject">
    <vt:lpwstr>affect of Cost adjustments and manufacturing variances on the GL</vt:lpwstr>
  </property>
  <property fmtid="{D5CDD505-2E9C-101B-9397-08002B2CF9AE}" pid="5" name="_AuthorEmail">
    <vt:lpwstr>jerry@manex.com</vt:lpwstr>
  </property>
  <property fmtid="{D5CDD505-2E9C-101B-9397-08002B2CF9AE}" pid="6" name="_AuthorEmailDisplayName">
    <vt:lpwstr>jerry@manex.com</vt:lpwstr>
  </property>
  <property fmtid="{D5CDD505-2E9C-101B-9397-08002B2CF9AE}" pid="7" name="_ReviewingToolsShownOnce">
    <vt:lpwstr/>
  </property>
</Properties>
</file>